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F66" i="10"/>
  <c r="F67"/>
  <c r="F53"/>
  <c r="G53"/>
  <c r="C78"/>
  <c r="D24"/>
  <c r="C24"/>
  <c r="C8"/>
  <c r="G65"/>
  <c r="G52"/>
  <c r="G33"/>
  <c r="F33"/>
  <c r="D46"/>
  <c r="D32"/>
  <c r="C32"/>
  <c r="F26"/>
  <c r="F25"/>
  <c r="F23"/>
  <c r="F22"/>
  <c r="F20"/>
  <c r="F17"/>
  <c r="F16"/>
  <c r="F14"/>
  <c r="F9"/>
  <c r="E24"/>
  <c r="G61"/>
  <c r="G60"/>
  <c r="G59"/>
  <c r="G57"/>
  <c r="G56"/>
  <c r="G54"/>
  <c r="G51"/>
  <c r="G50"/>
  <c r="G47"/>
  <c r="G41"/>
  <c r="G39"/>
  <c r="G34"/>
  <c r="F52"/>
  <c r="E32"/>
  <c r="G32" s="1"/>
  <c r="G69"/>
  <c r="G35"/>
  <c r="G37"/>
  <c r="C68"/>
  <c r="C64"/>
  <c r="C62"/>
  <c r="C58"/>
  <c r="C55"/>
  <c r="C49"/>
  <c r="C42"/>
  <c r="C46"/>
  <c r="C40"/>
  <c r="E68"/>
  <c r="D68"/>
  <c r="F69"/>
  <c r="E66"/>
  <c r="D66"/>
  <c r="E64"/>
  <c r="D64"/>
  <c r="F65"/>
  <c r="E62"/>
  <c r="D62"/>
  <c r="F63"/>
  <c r="E58"/>
  <c r="D58"/>
  <c r="F61"/>
  <c r="F60"/>
  <c r="F59"/>
  <c r="E55"/>
  <c r="D55"/>
  <c r="F57"/>
  <c r="F56"/>
  <c r="E49"/>
  <c r="D49"/>
  <c r="F54"/>
  <c r="F51"/>
  <c r="F50"/>
  <c r="E46"/>
  <c r="F47"/>
  <c r="E42"/>
  <c r="D42"/>
  <c r="E40"/>
  <c r="G40" s="1"/>
  <c r="D40"/>
  <c r="F45"/>
  <c r="F44"/>
  <c r="F41"/>
  <c r="F39"/>
  <c r="F37"/>
  <c r="F35"/>
  <c r="F34"/>
  <c r="C30" l="1"/>
  <c r="C71"/>
  <c r="G64"/>
  <c r="G58"/>
  <c r="G55"/>
  <c r="G49"/>
  <c r="G46"/>
  <c r="G68"/>
  <c r="D71"/>
  <c r="E71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G24"/>
  <c r="F68"/>
  <c r="F64"/>
  <c r="F62"/>
  <c r="F58"/>
  <c r="F55"/>
  <c r="F49"/>
  <c r="F46"/>
  <c r="F42"/>
  <c r="F40"/>
  <c r="F32"/>
  <c r="E8"/>
  <c r="E30" s="1"/>
  <c r="D8"/>
  <c r="E78"/>
  <c r="D78"/>
  <c r="F30" l="1"/>
  <c r="D72"/>
  <c r="G71"/>
  <c r="G8"/>
  <c r="G30"/>
  <c r="F24"/>
  <c r="F71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<sst xmlns="http://schemas.openxmlformats.org/spreadsheetml/2006/main" count="131" uniqueCount="129">
  <si>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</si>
  <si>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</si>
  <si>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</si>
  <si>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</si>
  <si>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</si>
  <si>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</si>
  <si>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</si>
  <si>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</si>
  <si>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</si>
  <si>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</si>
  <si>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</si>
  <si>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</si>
  <si>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</si>
  <si>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</si>
  <si>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</si>
  <si>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</si>
  <si>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</si>
  <si>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</si>
  <si>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</si>
  <si>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</si>
  <si>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</si>
  <si>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</si>
  <si>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</si>
  <si>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</si>
  <si>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</si>
  <si>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</si>
  <si>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</si>
  <si>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</si>
  <si>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</si>
  <si>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</si>
  <si>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</si>
  <si>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</si>
  <si>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</si>
  <si>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</si>
  <si>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</si>
  <si>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</si>
  <si>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</si>
  <si>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</si>
  <si>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</si>
  <si>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</si>
  <si>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</si>
  <si>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</si>
  <si>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</si>
  <si>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</si>
  <si>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</si>
  <si>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</si>
  <si>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</si>
  <si>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</si>
  <si>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</si>
  <si>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</si>
  <si>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</si>
  <si>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</si>
  <si>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</si>
  <si>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</si>
  <si>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</si>
  <si>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</si>
  <si>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</si>
  <si>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</si>
  <si>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</si>
  <si>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</si>
  <si>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</si>
  <si>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</si>
  <si>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</si>
  <si>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</si>
  <si>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</si>
  <si>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</si>
  <si>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</si>
  <si>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</si>
  <si>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</si>
  <si>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</si>
  <si>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</si>
  <si>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</si>
  <si>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</si>
  <si>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</si>
  <si>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</si>
  <si>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</si>
  <si>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</si>
  <si>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</si>
  <si>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</si>
  <si>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</si>
  <si>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</si>
  <si>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</si>
  <si>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</si>
  <si>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</si>
  <si>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</si>
  <si>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</si>
  <si>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</si>
  <si>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</si>
  <si>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</si>
  <si>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</si>
  <si>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</si>
  <si>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</si>
  <si>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</si>
  <si>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</si>
  <si>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</si>
  <si>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</si>
  <si>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</si>
  <si>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</si>
  <si>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</si>
  <si>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</si>
  <si>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</si>
  <si>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</si>
  <si>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</si>
  <si>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</si>
  <si>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</si>
  <si>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</si>
  <si>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</si>
  <si>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</si>
  <si>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</si>
  <si>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</si>
  <si>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</si>
  <si>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</si>
  <si>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</si>
  <si>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</si>
  <si>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</si>
  <si>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</si>
  <si>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</si>
  <si>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</si>
  <si>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Бюджетные назначения на 2018 год</t>
  </si>
  <si>
    <t>% исполнения к плану 2018 года</t>
  </si>
  <si>
    <t>% исполнения 2018 года к 2017 году</t>
  </si>
  <si>
    <t>0804</t>
  </si>
  <si>
    <t>0105</t>
  </si>
  <si>
    <t>Судебная система</t>
  </si>
  <si>
    <t>Коммунальное хозяйство</t>
  </si>
  <si>
    <t>0502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</si>
  <si>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2018 года</t>
  </si>
  <si>
    <t>Кассовое исполнение
 за  январь-июнь 2017 года</t>
  </si>
  <si>
    <t>Кассовое исполнение
 за  январь-июнь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</si>
</sst>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2" borderId="2" xfId="0" applyNumberFormat="1" applyFill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2" borderId="8" xfId="0" applyNumberForma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59" zoomScale="110" zoomScaleNormal="110" workbookViewId="0">
      <selection activeCell="C75" sqref="C75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8"/>
      <c r="B1" s="73" t="s">
        <v>126</v>
      </c>
      <c r="C1" s="73"/>
      <c r="D1" s="73"/>
      <c r="E1" s="73"/>
      <c r="F1" s="73"/>
    </row>
    <row r="2" spans="1:9" s="1" customFormat="1">
      <c r="A2" s="78"/>
      <c r="B2" s="73"/>
      <c r="C2" s="73"/>
      <c r="D2" s="73"/>
      <c r="E2" s="73"/>
      <c r="F2" s="73"/>
    </row>
    <row r="3" spans="1:9" ht="28.5" customHeight="1">
      <c r="A3" s="78"/>
      <c r="B3" s="73"/>
      <c r="C3" s="73"/>
      <c r="D3" s="73"/>
      <c r="E3" s="73"/>
      <c r="F3" s="73"/>
    </row>
    <row r="4" spans="1:9" s="1" customFormat="1" ht="12" thickBot="1">
      <c r="A4" s="78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127</v>
      </c>
      <c r="D5" s="10" t="s">
        <v>118</v>
      </c>
      <c r="E5" s="10" t="s">
        <v>128</v>
      </c>
      <c r="F5" s="36" t="s">
        <v>119</v>
      </c>
      <c r="G5" s="64" t="s">
        <v>120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4" t="s">
        <v>4</v>
      </c>
      <c r="C7" s="74"/>
      <c r="D7" s="75"/>
      <c r="E7" s="75"/>
      <c r="F7" s="75"/>
      <c r="G7" s="61"/>
    </row>
    <row r="8" spans="1:9">
      <c r="A8" s="33"/>
      <c r="B8" s="22" t="s">
        <v>32</v>
      </c>
      <c r="C8" s="15">
        <f>SUM(C9:C23)</f>
        <v>20038.199999999997</v>
      </c>
      <c r="D8" s="15">
        <f>SUM(D9:D23)</f>
        <v>38384</v>
      </c>
      <c r="E8" s="15">
        <f>SUM(E9:E23)</f>
        <v>37800.6</v>
      </c>
      <c r="F8" s="37">
        <f>E8/D8*100</f>
        <v>98.480095873280533</v>
      </c>
      <c r="G8" s="44">
        <f>E8/C8*100</f>
        <v>188.64269245740638</v>
      </c>
      <c r="H8" s="8"/>
    </row>
    <row r="9" spans="1:9">
      <c r="A9" s="33" t="s">
        <v>43</v>
      </c>
      <c r="B9" s="23" t="s">
        <v>8</v>
      </c>
      <c r="C9" s="11">
        <v>5734.5</v>
      </c>
      <c r="D9" s="12">
        <v>13181.5</v>
      </c>
      <c r="E9" s="11">
        <v>6344.7</v>
      </c>
      <c r="F9" s="38">
        <f>E9/D9*100</f>
        <v>48.133368736486744</v>
      </c>
      <c r="G9" s="45">
        <f>E9/C9*100</f>
        <v>110.64085796494898</v>
      </c>
      <c r="H9" s="4"/>
      <c r="I9" s="4"/>
    </row>
    <row r="10" spans="1:9" ht="22.5">
      <c r="A10" s="33" t="s">
        <v>44</v>
      </c>
      <c r="B10" s="24" t="s">
        <v>9</v>
      </c>
      <c r="C10" s="11">
        <v>4466.3</v>
      </c>
      <c r="D10" s="12">
        <v>9617.9</v>
      </c>
      <c r="E10" s="11">
        <v>5041.6000000000004</v>
      </c>
      <c r="F10" s="38">
        <v>25.1</v>
      </c>
      <c r="G10" s="45">
        <f>E10/C10*100</f>
        <v>112.88090813424982</v>
      </c>
    </row>
    <row r="11" spans="1:9">
      <c r="A11" s="33" t="s">
        <v>45</v>
      </c>
      <c r="B11" s="25" t="s">
        <v>10</v>
      </c>
      <c r="C11" s="11">
        <v>5990.7</v>
      </c>
      <c r="D11" s="12">
        <v>9042.7999999999993</v>
      </c>
      <c r="E11" s="11">
        <v>4978.6000000000004</v>
      </c>
      <c r="F11" s="38">
        <v>105</v>
      </c>
      <c r="G11" s="45">
        <f t="shared" ref="G11:G30" si="0">E11/C11*100</f>
        <v>83.105480160916088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210.4</v>
      </c>
      <c r="D14" s="12">
        <v>430</v>
      </c>
      <c r="E14" s="11">
        <v>413.6</v>
      </c>
      <c r="F14" s="38">
        <f>E14/D14*100</f>
        <v>96.186046511627907</v>
      </c>
      <c r="G14" s="45">
        <f t="shared" si="0"/>
        <v>196.57794676806083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797.1</v>
      </c>
      <c r="D16" s="12">
        <v>4742.7</v>
      </c>
      <c r="E16" s="11">
        <v>2932.7</v>
      </c>
      <c r="F16" s="38">
        <f>E16/D16*100</f>
        <v>61.836084930524805</v>
      </c>
      <c r="G16" s="45">
        <f t="shared" si="0"/>
        <v>367.92121440220797</v>
      </c>
    </row>
    <row r="17" spans="1:9" ht="10.5" customHeight="1">
      <c r="A17" s="33" t="s">
        <v>47</v>
      </c>
      <c r="B17" s="25" t="s">
        <v>16</v>
      </c>
      <c r="C17" s="11">
        <v>87</v>
      </c>
      <c r="D17" s="12">
        <v>130.4</v>
      </c>
      <c r="E17" s="11">
        <v>119.2</v>
      </c>
      <c r="F17" s="38">
        <f>E17/D17*100</f>
        <v>91.411042944785265</v>
      </c>
      <c r="G17" s="45">
        <f t="shared" si="0"/>
        <v>137.01149425287355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116</v>
      </c>
      <c r="B19" s="27" t="s">
        <v>117</v>
      </c>
      <c r="C19" s="11">
        <v>33.799999999999997</v>
      </c>
      <c r="D19" s="12"/>
      <c r="E19" s="11"/>
      <c r="F19" s="38"/>
      <c r="G19" s="45"/>
    </row>
    <row r="20" spans="1:9" ht="13.5" customHeight="1">
      <c r="A20" s="33" t="s">
        <v>48</v>
      </c>
      <c r="B20" s="25" t="s">
        <v>18</v>
      </c>
      <c r="C20" s="11">
        <v>2389.1</v>
      </c>
      <c r="D20" s="12">
        <v>825</v>
      </c>
      <c r="E20" s="11">
        <v>17574.099999999999</v>
      </c>
      <c r="F20" s="38">
        <f>E20/D20*100</f>
        <v>2130.1939393939392</v>
      </c>
      <c r="G20" s="45">
        <f t="shared" si="0"/>
        <v>735.59499393076885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321.60000000000002</v>
      </c>
      <c r="D22" s="12">
        <v>403.7</v>
      </c>
      <c r="E22" s="11">
        <v>396.1</v>
      </c>
      <c r="F22" s="38">
        <f>E22/D22*100</f>
        <v>98.117413921228646</v>
      </c>
      <c r="G22" s="45">
        <f t="shared" si="0"/>
        <v>123.16542288557213</v>
      </c>
    </row>
    <row r="23" spans="1:9">
      <c r="A23" s="33" t="s">
        <v>51</v>
      </c>
      <c r="B23" s="25" t="s">
        <v>21</v>
      </c>
      <c r="C23" s="11">
        <v>7.7</v>
      </c>
      <c r="D23" s="12">
        <v>10</v>
      </c>
      <c r="E23" s="11">
        <v>0</v>
      </c>
      <c r="F23" s="38">
        <f>E23/D23*100</f>
        <v>0</v>
      </c>
      <c r="G23" s="45">
        <f t="shared" si="0"/>
        <v>0</v>
      </c>
    </row>
    <row r="24" spans="1:9">
      <c r="A24" s="33" t="s">
        <v>52</v>
      </c>
      <c r="B24" s="26" t="s">
        <v>33</v>
      </c>
      <c r="C24" s="15">
        <f>C25+C26+C29</f>
        <v>82773.399999999994</v>
      </c>
      <c r="D24" s="15">
        <f>D25+D26+D29</f>
        <v>189369.4</v>
      </c>
      <c r="E24" s="15">
        <f>E25+E26+E29</f>
        <v>96020.400000000009</v>
      </c>
      <c r="F24" s="37">
        <f t="shared" ref="F24" si="1">E24/D24*100</f>
        <v>50.705340989621348</v>
      </c>
      <c r="G24" s="45">
        <f t="shared" si="0"/>
        <v>116.00393363085244</v>
      </c>
      <c r="H24" s="8"/>
    </row>
    <row r="25" spans="1:9" ht="24" customHeight="1">
      <c r="A25" s="33"/>
      <c r="B25" s="25" t="s">
        <v>22</v>
      </c>
      <c r="C25" s="11">
        <v>22392</v>
      </c>
      <c r="D25" s="12">
        <v>55940</v>
      </c>
      <c r="E25" s="11">
        <v>29686</v>
      </c>
      <c r="F25" s="38">
        <f>E25/D25*100</f>
        <v>53.067572398998934</v>
      </c>
      <c r="G25" s="45">
        <f t="shared" si="0"/>
        <v>132.57413361914971</v>
      </c>
    </row>
    <row r="26" spans="1:9" ht="24" customHeight="1">
      <c r="A26" s="33"/>
      <c r="B26" s="27" t="s">
        <v>42</v>
      </c>
      <c r="C26" s="11">
        <v>60652.9</v>
      </c>
      <c r="D26" s="12">
        <v>133404.79999999999</v>
      </c>
      <c r="E26" s="11">
        <v>66309.8</v>
      </c>
      <c r="F26" s="38">
        <f>E26/D26*100</f>
        <v>49.705707740651015</v>
      </c>
      <c r="G26" s="45">
        <f t="shared" si="0"/>
        <v>109.32667687777501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-271.5</v>
      </c>
      <c r="D29" s="12">
        <v>24.6</v>
      </c>
      <c r="E29" s="11">
        <v>24.6</v>
      </c>
      <c r="F29" s="38"/>
      <c r="G29" s="45">
        <f t="shared" si="0"/>
        <v>-9.0607734806629843</v>
      </c>
    </row>
    <row r="30" spans="1:9">
      <c r="A30" s="33"/>
      <c r="B30" s="29" t="s">
        <v>34</v>
      </c>
      <c r="C30" s="15">
        <f>C24+C8</f>
        <v>102811.59999999999</v>
      </c>
      <c r="D30" s="15">
        <v>227753.4</v>
      </c>
      <c r="E30" s="15">
        <f>E24+E8</f>
        <v>133821</v>
      </c>
      <c r="F30" s="39">
        <f>E30/D30*100</f>
        <v>58.756971355861211</v>
      </c>
      <c r="G30" s="59">
        <f t="shared" si="0"/>
        <v>130.16138256772584</v>
      </c>
      <c r="H30" s="14"/>
      <c r="I30" s="1"/>
    </row>
    <row r="31" spans="1:9">
      <c r="A31" s="33"/>
      <c r="B31" s="76" t="s">
        <v>1</v>
      </c>
      <c r="C31" s="76"/>
      <c r="D31" s="76"/>
      <c r="E31" s="76"/>
      <c r="F31" s="76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</f>
        <v>10161.700000000001</v>
      </c>
      <c r="D32" s="16">
        <f>SUM(D33:D39)</f>
        <v>21632.2</v>
      </c>
      <c r="E32" s="16">
        <f>SUM(E33:E39)</f>
        <v>11130.399999999998</v>
      </c>
      <c r="F32" s="39">
        <f t="shared" ref="F32:F71" si="2">E32/D32*100</f>
        <v>51.452926655633725</v>
      </c>
      <c r="G32" s="59">
        <f>E32/C32*100</f>
        <v>109.53285375478509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54">
        <v>419.7</v>
      </c>
      <c r="D33" s="17">
        <v>1171.8</v>
      </c>
      <c r="E33" s="17">
        <v>457.4</v>
      </c>
      <c r="F33" s="50">
        <f>E33/D33*100</f>
        <v>39.033964840416452</v>
      </c>
      <c r="G33" s="60">
        <f>E33/C33*100</f>
        <v>108.98260662377888</v>
      </c>
      <c r="H33" s="66"/>
      <c r="I33" s="66"/>
    </row>
    <row r="34" spans="1:9" ht="33.75">
      <c r="A34" s="46" t="s">
        <v>54</v>
      </c>
      <c r="B34" s="30" t="s">
        <v>59</v>
      </c>
      <c r="C34" s="52">
        <v>416.9</v>
      </c>
      <c r="D34" s="17">
        <v>1008.3</v>
      </c>
      <c r="E34" s="18">
        <v>515</v>
      </c>
      <c r="F34" s="40">
        <f t="shared" si="2"/>
        <v>51.076068630367942</v>
      </c>
      <c r="G34" s="60">
        <f>E34/C34*100</f>
        <v>123.53082273926601</v>
      </c>
      <c r="H34" s="1"/>
      <c r="I34" s="1"/>
    </row>
    <row r="35" spans="1:9" ht="45">
      <c r="A35" s="46" t="s">
        <v>55</v>
      </c>
      <c r="B35" s="31" t="s">
        <v>60</v>
      </c>
      <c r="C35" s="52">
        <v>6137.8</v>
      </c>
      <c r="D35" s="17">
        <v>10314.799999999999</v>
      </c>
      <c r="E35" s="18">
        <v>5189</v>
      </c>
      <c r="F35" s="40">
        <f t="shared" si="2"/>
        <v>50.306355915771519</v>
      </c>
      <c r="G35" s="60">
        <f t="shared" ref="G35:G71" si="3">E35/C35*100</f>
        <v>84.541692463097533</v>
      </c>
      <c r="H35" s="1"/>
      <c r="I35" s="1"/>
    </row>
    <row r="36" spans="1:9">
      <c r="A36" s="46" t="s">
        <v>122</v>
      </c>
      <c r="B36" s="31" t="s">
        <v>123</v>
      </c>
      <c r="C36" s="52"/>
      <c r="D36" s="17">
        <v>11.7</v>
      </c>
      <c r="E36" s="18"/>
      <c r="F36" s="40"/>
      <c r="G36" s="60"/>
      <c r="H36" s="1"/>
      <c r="I36" s="1"/>
    </row>
    <row r="37" spans="1:9" ht="33.75">
      <c r="A37" s="46" t="s">
        <v>56</v>
      </c>
      <c r="B37" s="31" t="s">
        <v>61</v>
      </c>
      <c r="C37" s="52">
        <v>2076.3000000000002</v>
      </c>
      <c r="D37" s="17">
        <v>3763.6</v>
      </c>
      <c r="E37" s="18">
        <v>2291.1999999999998</v>
      </c>
      <c r="F37" s="40">
        <f t="shared" si="2"/>
        <v>60.877882878095434</v>
      </c>
      <c r="G37" s="60">
        <f t="shared" si="3"/>
        <v>110.35014207966091</v>
      </c>
      <c r="H37" s="1"/>
      <c r="I37" s="1"/>
    </row>
    <row r="38" spans="1:9">
      <c r="A38" s="46" t="s">
        <v>57</v>
      </c>
      <c r="B38" s="31" t="s">
        <v>62</v>
      </c>
      <c r="C38" s="52"/>
      <c r="D38" s="17">
        <v>10</v>
      </c>
      <c r="E38" s="18"/>
      <c r="F38" s="40"/>
      <c r="G38" s="60"/>
      <c r="H38" s="1"/>
      <c r="I38" s="1"/>
    </row>
    <row r="39" spans="1:9">
      <c r="A39" s="46" t="s">
        <v>58</v>
      </c>
      <c r="B39" s="31" t="s">
        <v>63</v>
      </c>
      <c r="C39" s="52">
        <v>1111</v>
      </c>
      <c r="D39" s="17">
        <v>5352</v>
      </c>
      <c r="E39" s="18">
        <v>2677.8</v>
      </c>
      <c r="F39" s="40">
        <f t="shared" si="2"/>
        <v>50.03363228699552</v>
      </c>
      <c r="G39" s="60">
        <f>E39/C39*100</f>
        <v>241.02610261026106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517.5</v>
      </c>
      <c r="D40" s="16">
        <f>D41</f>
        <v>1317.3</v>
      </c>
      <c r="E40" s="16">
        <f>E41</f>
        <v>707.5</v>
      </c>
      <c r="F40" s="39">
        <f t="shared" si="2"/>
        <v>53.708342822439839</v>
      </c>
      <c r="G40" s="59">
        <f>E40/C40*100</f>
        <v>136.71497584541063</v>
      </c>
      <c r="H40" s="1"/>
      <c r="I40" s="1"/>
    </row>
    <row r="41" spans="1:9" ht="33.75">
      <c r="A41" s="48" t="s">
        <v>65</v>
      </c>
      <c r="B41" s="31" t="s">
        <v>66</v>
      </c>
      <c r="C41" s="52">
        <v>517.5</v>
      </c>
      <c r="D41" s="18">
        <v>1317.3</v>
      </c>
      <c r="E41" s="18">
        <v>707.5</v>
      </c>
      <c r="F41" s="40">
        <f t="shared" si="2"/>
        <v>53.708342822439839</v>
      </c>
      <c r="G41" s="60">
        <f>E41/C41*100</f>
        <v>136.71497584541063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2917.8</v>
      </c>
      <c r="D42" s="16">
        <f>SUM(D43:D45)</f>
        <v>24112.9</v>
      </c>
      <c r="E42" s="16">
        <f>SUM(E43:E45)</f>
        <v>2633.8999999999996</v>
      </c>
      <c r="F42" s="39">
        <f t="shared" si="2"/>
        <v>10.923198785712209</v>
      </c>
      <c r="G42" s="59">
        <v>0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42.4</v>
      </c>
      <c r="E43" s="19"/>
      <c r="F43" s="40"/>
      <c r="G43" s="59"/>
      <c r="H43" s="1"/>
      <c r="I43" s="1"/>
    </row>
    <row r="44" spans="1:9">
      <c r="A44" s="48" t="s">
        <v>69</v>
      </c>
      <c r="B44" s="31" t="s">
        <v>72</v>
      </c>
      <c r="C44" s="52">
        <v>2880</v>
      </c>
      <c r="D44" s="18">
        <v>23700.5</v>
      </c>
      <c r="E44" s="19">
        <v>2428.1999999999998</v>
      </c>
      <c r="F44" s="40">
        <f t="shared" si="2"/>
        <v>10.24535347355541</v>
      </c>
      <c r="G44" s="59"/>
      <c r="H44" s="1"/>
      <c r="I44" s="1"/>
    </row>
    <row r="45" spans="1:9">
      <c r="A45" s="48" t="s">
        <v>70</v>
      </c>
      <c r="B45" s="31" t="s">
        <v>73</v>
      </c>
      <c r="C45" s="52">
        <v>37.799999999999997</v>
      </c>
      <c r="D45" s="18">
        <v>370</v>
      </c>
      <c r="E45" s="19">
        <v>205.7</v>
      </c>
      <c r="F45" s="40">
        <f t="shared" si="2"/>
        <v>55.594594594594597</v>
      </c>
      <c r="G45" s="60"/>
      <c r="H45" s="1"/>
      <c r="I45" s="1"/>
    </row>
    <row r="46" spans="1:9">
      <c r="A46" s="47" t="s">
        <v>74</v>
      </c>
      <c r="B46" s="26" t="s">
        <v>7</v>
      </c>
      <c r="C46" s="53">
        <f>C47</f>
        <v>36</v>
      </c>
      <c r="D46" s="16">
        <f>D47+D48</f>
        <v>413</v>
      </c>
      <c r="E46" s="16">
        <f>E47</f>
        <v>51.6</v>
      </c>
      <c r="F46" s="39">
        <f t="shared" si="2"/>
        <v>12.493946731234868</v>
      </c>
      <c r="G46" s="59">
        <f>E46/C46*100</f>
        <v>143.33333333333334</v>
      </c>
      <c r="H46" s="1"/>
      <c r="I46" s="1"/>
    </row>
    <row r="47" spans="1:9">
      <c r="A47" s="48" t="s">
        <v>75</v>
      </c>
      <c r="B47" s="49" t="s">
        <v>76</v>
      </c>
      <c r="C47" s="54">
        <v>36</v>
      </c>
      <c r="D47" s="17">
        <v>53</v>
      </c>
      <c r="E47" s="17">
        <v>51.6</v>
      </c>
      <c r="F47" s="50">
        <f>E47/D47*100</f>
        <v>97.35849056603773</v>
      </c>
      <c r="G47" s="60">
        <f>E47/C47*100</f>
        <v>143.33333333333334</v>
      </c>
      <c r="H47" s="1"/>
      <c r="I47" s="1"/>
    </row>
    <row r="48" spans="1:9">
      <c r="A48" s="46" t="s">
        <v>125</v>
      </c>
      <c r="B48" s="69" t="s">
        <v>124</v>
      </c>
      <c r="C48" s="70"/>
      <c r="D48" s="72">
        <v>360</v>
      </c>
      <c r="E48" s="70"/>
      <c r="F48" s="70"/>
      <c r="G48" s="71"/>
    </row>
    <row r="49" spans="1:9">
      <c r="A49" s="47" t="s">
        <v>77</v>
      </c>
      <c r="B49" s="26" t="s">
        <v>23</v>
      </c>
      <c r="C49" s="53">
        <f>SUM(C50:C54)</f>
        <v>76092.200000000012</v>
      </c>
      <c r="D49" s="16">
        <f>SUM(D50:D54)</f>
        <v>156065.79999999999</v>
      </c>
      <c r="E49" s="16">
        <f>SUM(E50:E54)</f>
        <v>87353.600000000006</v>
      </c>
      <c r="F49" s="39">
        <f t="shared" si="2"/>
        <v>55.972288611598451</v>
      </c>
      <c r="G49" s="59">
        <f>E49/C49*100</f>
        <v>114.79967723367177</v>
      </c>
      <c r="H49" s="1"/>
      <c r="I49" s="1"/>
    </row>
    <row r="50" spans="1:9">
      <c r="A50" s="46" t="s">
        <v>78</v>
      </c>
      <c r="B50" s="49" t="s">
        <v>82</v>
      </c>
      <c r="C50" s="54">
        <v>13209.2</v>
      </c>
      <c r="D50" s="17">
        <v>32540.1</v>
      </c>
      <c r="E50" s="17">
        <v>14749.5</v>
      </c>
      <c r="F50" s="50">
        <f t="shared" si="2"/>
        <v>45.327150193146302</v>
      </c>
      <c r="G50" s="60">
        <f>E50/C50*100</f>
        <v>111.66081216122097</v>
      </c>
      <c r="H50" s="1"/>
      <c r="I50" s="1"/>
    </row>
    <row r="51" spans="1:9">
      <c r="A51" s="46" t="s">
        <v>79</v>
      </c>
      <c r="B51" s="49" t="s">
        <v>83</v>
      </c>
      <c r="C51" s="54">
        <v>54390.3</v>
      </c>
      <c r="D51" s="17">
        <v>104648.8</v>
      </c>
      <c r="E51" s="17">
        <v>62619.6</v>
      </c>
      <c r="F51" s="50">
        <f t="shared" si="2"/>
        <v>59.837857672519888</v>
      </c>
      <c r="G51" s="60">
        <f>E51/C51*100</f>
        <v>115.13008753399043</v>
      </c>
      <c r="H51" s="1"/>
      <c r="I51" s="1"/>
    </row>
    <row r="52" spans="1:9">
      <c r="A52" s="46" t="s">
        <v>114</v>
      </c>
      <c r="B52" s="49" t="s">
        <v>115</v>
      </c>
      <c r="C52" s="54">
        <v>5247.5</v>
      </c>
      <c r="D52" s="17">
        <v>11233.3</v>
      </c>
      <c r="E52" s="17">
        <v>6273.7</v>
      </c>
      <c r="F52" s="50">
        <f t="shared" si="2"/>
        <v>55.849127148745247</v>
      </c>
      <c r="G52" s="60">
        <f>E52/C52*100</f>
        <v>119.55597903763697</v>
      </c>
      <c r="H52" s="1"/>
      <c r="I52" s="1"/>
    </row>
    <row r="53" spans="1:9">
      <c r="A53" s="46" t="s">
        <v>80</v>
      </c>
      <c r="B53" s="49" t="s">
        <v>84</v>
      </c>
      <c r="C53" s="54">
        <v>14.6</v>
      </c>
      <c r="D53" s="17">
        <v>678</v>
      </c>
      <c r="E53" s="17">
        <v>15.5</v>
      </c>
      <c r="F53" s="50">
        <f t="shared" si="2"/>
        <v>2.2861356932153392</v>
      </c>
      <c r="G53" s="60">
        <f>E53/C53*100</f>
        <v>106.16438356164383</v>
      </c>
      <c r="H53" s="1"/>
      <c r="I53" s="1"/>
    </row>
    <row r="54" spans="1:9">
      <c r="A54" s="46" t="s">
        <v>81</v>
      </c>
      <c r="B54" s="49" t="s">
        <v>85</v>
      </c>
      <c r="C54" s="54">
        <v>3230.6</v>
      </c>
      <c r="D54" s="17">
        <v>6965.6</v>
      </c>
      <c r="E54" s="17">
        <v>3695.3</v>
      </c>
      <c r="F54" s="50">
        <f t="shared" si="2"/>
        <v>53.050706328241645</v>
      </c>
      <c r="G54" s="60">
        <f t="shared" ref="G54:G61" si="4">E54/C54*100</f>
        <v>114.38432489320871</v>
      </c>
      <c r="H54" s="1"/>
      <c r="I54" s="1"/>
    </row>
    <row r="55" spans="1:9">
      <c r="A55" s="47" t="s">
        <v>86</v>
      </c>
      <c r="B55" s="26" t="s">
        <v>35</v>
      </c>
      <c r="C55" s="53">
        <f>SUM(C56:C57)</f>
        <v>13852.4</v>
      </c>
      <c r="D55" s="16">
        <f>SUM(D56:D57)</f>
        <v>38656.5</v>
      </c>
      <c r="E55" s="16">
        <f>SUM(E56:E57)</f>
        <v>17145.7</v>
      </c>
      <c r="F55" s="39">
        <f t="shared" si="2"/>
        <v>44.353989626582852</v>
      </c>
      <c r="G55" s="59">
        <f t="shared" si="4"/>
        <v>123.77421962981145</v>
      </c>
      <c r="H55" s="1"/>
      <c r="I55" s="1"/>
    </row>
    <row r="56" spans="1:9">
      <c r="A56" s="48" t="s">
        <v>87</v>
      </c>
      <c r="B56" s="31" t="s">
        <v>88</v>
      </c>
      <c r="C56" s="6">
        <v>12990.3</v>
      </c>
      <c r="D56" s="17">
        <v>31204.2</v>
      </c>
      <c r="E56" s="17">
        <v>14350.1</v>
      </c>
      <c r="F56" s="50">
        <f t="shared" si="2"/>
        <v>45.987719601848468</v>
      </c>
      <c r="G56" s="60">
        <f t="shared" si="4"/>
        <v>110.46781059713788</v>
      </c>
      <c r="H56" s="1"/>
      <c r="I56" s="1"/>
    </row>
    <row r="57" spans="1:9">
      <c r="A57" s="46" t="s">
        <v>121</v>
      </c>
      <c r="B57" s="31" t="s">
        <v>89</v>
      </c>
      <c r="C57" s="54">
        <v>862.1</v>
      </c>
      <c r="D57" s="17">
        <v>7452.3</v>
      </c>
      <c r="E57" s="17">
        <v>2795.6</v>
      </c>
      <c r="F57" s="50">
        <f t="shared" si="2"/>
        <v>37.513250942661998</v>
      </c>
      <c r="G57" s="60">
        <f t="shared" si="4"/>
        <v>324.27792599466414</v>
      </c>
      <c r="H57" s="1"/>
      <c r="I57" s="1"/>
    </row>
    <row r="58" spans="1:9">
      <c r="A58" s="47" t="s">
        <v>90</v>
      </c>
      <c r="B58" s="26" t="s">
        <v>24</v>
      </c>
      <c r="C58" s="53">
        <f>SUM(C59:C61)</f>
        <v>1281.4000000000001</v>
      </c>
      <c r="D58" s="16">
        <f>SUM(D59:D61)</f>
        <v>3649.2</v>
      </c>
      <c r="E58" s="16">
        <f>SUM(E59:E61)</f>
        <v>1133.0999999999999</v>
      </c>
      <c r="F58" s="39">
        <f t="shared" si="2"/>
        <v>31.050641236435382</v>
      </c>
      <c r="G58" s="59">
        <f t="shared" si="4"/>
        <v>88.426720774153253</v>
      </c>
      <c r="H58" s="1"/>
      <c r="I58" s="1"/>
    </row>
    <row r="59" spans="1:9">
      <c r="A59" s="48" t="s">
        <v>91</v>
      </c>
      <c r="B59" s="31" t="s">
        <v>94</v>
      </c>
      <c r="C59" s="54">
        <v>54.4</v>
      </c>
      <c r="D59" s="17">
        <v>155.4</v>
      </c>
      <c r="E59" s="17">
        <v>76.8</v>
      </c>
      <c r="F59" s="50">
        <f t="shared" si="2"/>
        <v>49.420849420849414</v>
      </c>
      <c r="G59" s="60">
        <f t="shared" si="4"/>
        <v>141.1764705882353</v>
      </c>
      <c r="H59" s="1"/>
      <c r="I59" s="1"/>
    </row>
    <row r="60" spans="1:9">
      <c r="A60" s="48" t="s">
        <v>92</v>
      </c>
      <c r="B60" s="31" t="s">
        <v>95</v>
      </c>
      <c r="C60" s="54">
        <v>988.2</v>
      </c>
      <c r="D60" s="17">
        <v>2841.6</v>
      </c>
      <c r="E60" s="17">
        <v>924.3</v>
      </c>
      <c r="F60" s="50">
        <f t="shared" si="2"/>
        <v>32.527449324324323</v>
      </c>
      <c r="G60" s="60">
        <f t="shared" si="4"/>
        <v>93.533697632058278</v>
      </c>
      <c r="H60" s="1"/>
      <c r="I60" s="1"/>
    </row>
    <row r="61" spans="1:9">
      <c r="A61" s="48" t="s">
        <v>93</v>
      </c>
      <c r="B61" s="31" t="s">
        <v>96</v>
      </c>
      <c r="C61" s="54">
        <v>238.8</v>
      </c>
      <c r="D61" s="17">
        <v>652.20000000000005</v>
      </c>
      <c r="E61" s="17">
        <v>132</v>
      </c>
      <c r="F61" s="50">
        <f t="shared" si="2"/>
        <v>20.239190432382703</v>
      </c>
      <c r="G61" s="60">
        <f t="shared" si="4"/>
        <v>55.276381909547737</v>
      </c>
      <c r="H61" s="1"/>
      <c r="I61" s="1"/>
    </row>
    <row r="62" spans="1:9">
      <c r="A62" s="47" t="s">
        <v>97</v>
      </c>
      <c r="B62" s="26" t="s">
        <v>36</v>
      </c>
      <c r="C62" s="53">
        <f>C63</f>
        <v>5.4</v>
      </c>
      <c r="D62" s="16">
        <f>D63</f>
        <v>100</v>
      </c>
      <c r="E62" s="16">
        <f>E63</f>
        <v>42.5</v>
      </c>
      <c r="F62" s="39">
        <f t="shared" si="2"/>
        <v>42.5</v>
      </c>
      <c r="G62" s="59">
        <v>0</v>
      </c>
      <c r="H62" s="1"/>
      <c r="I62" s="1"/>
    </row>
    <row r="63" spans="1:9">
      <c r="A63" s="48" t="s">
        <v>98</v>
      </c>
      <c r="B63" s="49" t="s">
        <v>99</v>
      </c>
      <c r="C63" s="54">
        <v>5.4</v>
      </c>
      <c r="D63" s="17">
        <v>100</v>
      </c>
      <c r="E63" s="17">
        <v>42.5</v>
      </c>
      <c r="F63" s="50">
        <f t="shared" si="2"/>
        <v>42.5</v>
      </c>
      <c r="G63" s="60"/>
      <c r="H63" s="1"/>
      <c r="I63" s="1"/>
    </row>
    <row r="64" spans="1:9">
      <c r="A64" s="47" t="s">
        <v>100</v>
      </c>
      <c r="B64" s="26" t="s">
        <v>37</v>
      </c>
      <c r="C64" s="53">
        <f>C65</f>
        <v>115</v>
      </c>
      <c r="D64" s="16">
        <f>D65</f>
        <v>318.8</v>
      </c>
      <c r="E64" s="16">
        <f>E65</f>
        <v>100</v>
      </c>
      <c r="F64" s="39">
        <f t="shared" si="2"/>
        <v>31.367628607277286</v>
      </c>
      <c r="G64" s="59">
        <f>E64/D64*100</f>
        <v>31.367628607277286</v>
      </c>
      <c r="H64" s="1"/>
      <c r="I64" s="1"/>
    </row>
    <row r="65" spans="1:9">
      <c r="A65" s="48" t="s">
        <v>101</v>
      </c>
      <c r="B65" s="49" t="s">
        <v>102</v>
      </c>
      <c r="C65" s="54">
        <v>115</v>
      </c>
      <c r="D65" s="17">
        <v>318.8</v>
      </c>
      <c r="E65" s="17">
        <v>100</v>
      </c>
      <c r="F65" s="50">
        <f t="shared" si="2"/>
        <v>31.367628607277286</v>
      </c>
      <c r="G65" s="60">
        <f>E65/C65*100</f>
        <v>86.956521739130437</v>
      </c>
      <c r="H65" s="1"/>
      <c r="I65" s="1"/>
    </row>
    <row r="66" spans="1:9">
      <c r="A66" s="47" t="s">
        <v>103</v>
      </c>
      <c r="B66" s="26" t="s">
        <v>38</v>
      </c>
      <c r="C66" s="53"/>
      <c r="D66" s="16">
        <f>D67</f>
        <v>54.2</v>
      </c>
      <c r="E66" s="16">
        <f>E67</f>
        <v>0.7</v>
      </c>
      <c r="F66" s="39">
        <f>E66/D66*100</f>
        <v>1.2915129151291511</v>
      </c>
      <c r="G66" s="60"/>
      <c r="H66" s="1"/>
      <c r="I66" s="1"/>
    </row>
    <row r="67" spans="1:9" ht="22.5">
      <c r="A67" s="48" t="s">
        <v>104</v>
      </c>
      <c r="B67" s="49" t="s">
        <v>105</v>
      </c>
      <c r="C67" s="54"/>
      <c r="D67" s="17">
        <v>54.2</v>
      </c>
      <c r="E67" s="17">
        <v>0.7</v>
      </c>
      <c r="F67" s="50">
        <f>E67/D67*100</f>
        <v>1.2915129151291511</v>
      </c>
      <c r="G67" s="60"/>
      <c r="H67" s="1"/>
      <c r="I67" s="1"/>
    </row>
    <row r="68" spans="1:9" ht="22.5">
      <c r="A68" s="47" t="s">
        <v>106</v>
      </c>
      <c r="B68" s="26" t="s">
        <v>39</v>
      </c>
      <c r="C68" s="53">
        <f>C69</f>
        <v>389.7</v>
      </c>
      <c r="D68" s="16">
        <f>SUM(D69:D70)</f>
        <v>1049.5999999999999</v>
      </c>
      <c r="E68" s="16">
        <f>SUM(E69:E70)</f>
        <v>426.9</v>
      </c>
      <c r="F68" s="39">
        <f t="shared" si="2"/>
        <v>40.672637195121951</v>
      </c>
      <c r="G68" s="59">
        <f t="shared" si="3"/>
        <v>109.54580446497306</v>
      </c>
      <c r="H68" s="1"/>
      <c r="I68" s="1"/>
    </row>
    <row r="69" spans="1:9" ht="33.75">
      <c r="A69" s="46" t="s">
        <v>107</v>
      </c>
      <c r="B69" s="51" t="s">
        <v>109</v>
      </c>
      <c r="C69" s="55">
        <v>389.7</v>
      </c>
      <c r="D69" s="17">
        <v>853.4</v>
      </c>
      <c r="E69" s="17">
        <v>426.9</v>
      </c>
      <c r="F69" s="50">
        <f t="shared" si="2"/>
        <v>50.023435669088357</v>
      </c>
      <c r="G69" s="60">
        <f t="shared" si="3"/>
        <v>109.54580446497306</v>
      </c>
      <c r="H69" s="1"/>
      <c r="I69" s="1"/>
    </row>
    <row r="70" spans="1:9" ht="33.75">
      <c r="A70" s="46" t="s">
        <v>108</v>
      </c>
      <c r="B70" s="51" t="s">
        <v>110</v>
      </c>
      <c r="C70" s="55"/>
      <c r="D70" s="17">
        <v>196.2</v>
      </c>
      <c r="E70" s="17"/>
      <c r="F70" s="50"/>
      <c r="G70" s="60"/>
      <c r="H70" s="1"/>
      <c r="I70" s="1"/>
    </row>
    <row r="71" spans="1:9">
      <c r="A71" s="33"/>
      <c r="B71" s="29" t="s">
        <v>34</v>
      </c>
      <c r="C71" s="56">
        <f>C32+C40+C42+C46+C49+C55+C58+C62+C64+C68</f>
        <v>105369.09999999999</v>
      </c>
      <c r="D71" s="16">
        <f>D32+D40+D42+D46+D49+D55+D58+D62+D64+D66+D68</f>
        <v>247369.5</v>
      </c>
      <c r="E71" s="16">
        <f>E32+E40+E42+E46+E49+E55+E58+E62+E64+E66+E68</f>
        <v>120725.9</v>
      </c>
      <c r="F71" s="39">
        <f t="shared" si="2"/>
        <v>48.803874366079889</v>
      </c>
      <c r="G71" s="59">
        <f t="shared" si="3"/>
        <v>114.5742917041144</v>
      </c>
      <c r="H71" s="14"/>
      <c r="I71" s="1"/>
    </row>
    <row r="72" spans="1:9" ht="22.5">
      <c r="A72" s="33"/>
      <c r="B72" s="26" t="s">
        <v>27</v>
      </c>
      <c r="C72" s="57">
        <f>C30-C71</f>
        <v>-2557.5</v>
      </c>
      <c r="D72" s="16">
        <f>D30-D71</f>
        <v>-19616.100000000006</v>
      </c>
      <c r="E72" s="16">
        <f>E30-E71</f>
        <v>13095.100000000006</v>
      </c>
      <c r="F72" s="40"/>
      <c r="G72" s="42"/>
      <c r="H72" s="13"/>
      <c r="I72" s="4"/>
    </row>
    <row r="73" spans="1:9">
      <c r="A73" s="33"/>
      <c r="B73" s="77" t="s">
        <v>40</v>
      </c>
      <c r="C73" s="77"/>
      <c r="D73" s="77"/>
      <c r="E73" s="77"/>
      <c r="F73" s="77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79">
        <v>1800</v>
      </c>
      <c r="D75" s="18"/>
      <c r="E75" s="18">
        <v>-2000</v>
      </c>
      <c r="F75" s="40"/>
      <c r="G75" s="33"/>
    </row>
    <row r="76" spans="1:9" s="5" customFormat="1" ht="22.5">
      <c r="A76" s="35"/>
      <c r="B76" s="30" t="s">
        <v>2</v>
      </c>
      <c r="C76" s="5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52">
        <v>757.5</v>
      </c>
      <c r="D77" s="17">
        <v>10843.8</v>
      </c>
      <c r="E77" s="18">
        <v>-11079.3</v>
      </c>
      <c r="F77" s="40"/>
      <c r="G77" s="35"/>
    </row>
    <row r="78" spans="1:9" ht="12" thickBot="1">
      <c r="A78" s="65"/>
      <c r="B78" s="32" t="s">
        <v>34</v>
      </c>
      <c r="C78" s="68">
        <f>SUM(C74:C77)</f>
        <v>2557.5</v>
      </c>
      <c r="D78" s="20">
        <f>SUM(D74:D77)</f>
        <v>10843.8</v>
      </c>
      <c r="E78" s="20">
        <f>SUM(E74:E77)</f>
        <v>-13079.3</v>
      </c>
      <c r="F78" s="41"/>
      <c r="G78" s="65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2018-08-06T12:47:18Z</dcterms:modified>
</cp:coreProperties>
</file>